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Bente/Downloads/"/>
    </mc:Choice>
  </mc:AlternateContent>
  <xr:revisionPtr revIDLastSave="0" documentId="13_ncr:1_{7913571B-0B47-4E47-80E1-359BE777E6A6}" xr6:coauthVersionLast="47" xr6:coauthVersionMax="47" xr10:uidLastSave="{00000000-0000-0000-0000-000000000000}"/>
  <bookViews>
    <workbookView xWindow="0" yWindow="600" windowWidth="28800" windowHeight="15900" xr2:uid="{A74AE09D-F298-1B45-B6A8-96FD93659352}"/>
  </bookViews>
  <sheets>
    <sheet name="Niet-commerciële ontwikkelaars" sheetId="3" r:id="rId1"/>
    <sheet name="Commerciële ontwikkelaars"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5" l="1"/>
  <c r="C23" i="5"/>
  <c r="E22" i="5"/>
  <c r="E21" i="5"/>
  <c r="E20" i="5"/>
  <c r="E19" i="5"/>
  <c r="E18" i="5"/>
  <c r="E17" i="5"/>
  <c r="C12" i="5"/>
  <c r="E11" i="5"/>
  <c r="E10" i="5"/>
  <c r="E9" i="5"/>
  <c r="E7" i="5"/>
  <c r="E6" i="5"/>
  <c r="C26" i="3"/>
  <c r="E25" i="3"/>
  <c r="E24" i="3"/>
  <c r="E23" i="3"/>
  <c r="E22" i="3"/>
  <c r="E21" i="3"/>
  <c r="E20" i="3"/>
  <c r="E19" i="3"/>
  <c r="E18" i="3"/>
  <c r="C13" i="3"/>
  <c r="E12" i="3"/>
  <c r="E11" i="3"/>
  <c r="E10" i="3"/>
  <c r="E9" i="3"/>
  <c r="E8" i="3"/>
  <c r="E7" i="3"/>
  <c r="E6" i="3"/>
  <c r="E5" i="3"/>
  <c r="E12" i="5" l="1"/>
  <c r="E23" i="5"/>
  <c r="E26" i="3"/>
  <c r="E13" i="3"/>
  <c r="E29" i="3" s="1"/>
  <c r="E26" i="5" l="1"/>
</calcChain>
</file>

<file path=xl/sharedStrings.xml><?xml version="1.0" encoding="utf-8"?>
<sst xmlns="http://schemas.openxmlformats.org/spreadsheetml/2006/main" count="75" uniqueCount="38">
  <si>
    <t>Tool bijdrage berekening VEX 2e tranche — stedelijke MRE-gemeenten (Eindhoven, Helmond en Veldhoven)</t>
  </si>
  <si>
    <t xml:space="preserve">Niet-commerciële ontwikkelaars — Nieuwbouwproject(en) </t>
  </si>
  <si>
    <t xml:space="preserve">Type woning </t>
  </si>
  <si>
    <t>Aantal eenheden *</t>
  </si>
  <si>
    <t>Bijdrage per eenheid</t>
  </si>
  <si>
    <t>Aan te vragen private bijdrage</t>
  </si>
  <si>
    <t xml:space="preserve">Sociale huur </t>
  </si>
  <si>
    <t>Eerste aftoppingsgrens (&lt; € 713)</t>
  </si>
  <si>
    <t>Tweede aftoppingsgrens (€ 713 - € 764)</t>
  </si>
  <si>
    <t>Tot liberalisatiegrens (€ 764 - € 932)</t>
  </si>
  <si>
    <t>Middenhuur (€ 932 - € 1.228)</t>
  </si>
  <si>
    <t>Betaalbare koop</t>
  </si>
  <si>
    <t>Goedkope koop (&lt; € 345.000)</t>
  </si>
  <si>
    <t>Betaalbare koop (€ 345.000 - € 420.000)</t>
  </si>
  <si>
    <t>Onzelfstandige studenten eenheid onder de kwaliteitskortingsgrens (&lt; € 498)</t>
  </si>
  <si>
    <t>Zelfstandige studenten eenheid onder de kwaliteitskortingsgrens (&lt; € 498)</t>
  </si>
  <si>
    <t>Totaal</t>
  </si>
  <si>
    <t>Niet-commerciële ontwikkelaars — Transformatieproject(en)**</t>
  </si>
  <si>
    <t>Type woning</t>
  </si>
  <si>
    <t xml:space="preserve">Aan te vragen private bijdrage </t>
  </si>
  <si>
    <t>Totaal aan te vragen private bijdrage</t>
  </si>
  <si>
    <t>Opmerkingen:</t>
  </si>
  <si>
    <t>* Bij gebundelde projecten in één aanvraag moeten de totalen per type woning worden opgeteld en daarna ingevuld.</t>
  </si>
  <si>
    <t>** Transformatiewoning: bestaand onroerend goed waarvan de gebruiksfunctie wordt herbestemd tot woonruimte of het toevoegen van woonruimten aan bestaand onroerend goed.</t>
  </si>
  <si>
    <t>- Voor nieuwbouwprojecten is de bijdrage 75% van het vastgestelde bedrag per wooneenheid. Het resterende 25% dient door de aanvrager te worden ingebracht als cofinanciering.</t>
  </si>
  <si>
    <t>- Voor transformatieprojecten is de bijdrage 75% van het bedrag dat voor nieuwbouwprojecten per wooneenheid geldt.</t>
  </si>
  <si>
    <t xml:space="preserve">- Aan de genoemde bedragen kunnen geen rechten ontleend worden. </t>
  </si>
  <si>
    <t>LET OP (1): indien sprake is van een bundeling van projecten met zowel nieuwbouw- als transformatieprojecten zowel de tabel voor nieuwbouw- als transformatieprojecten hierboven invullen.</t>
  </si>
  <si>
    <t>Commerciële ontwikkelaars — Nieuwbouwproject(en)</t>
  </si>
  <si>
    <t>Sociale huur (&lt; € 932)</t>
  </si>
  <si>
    <t>Onzelfstandige studenten eenheid onder de kwaliteitskortingsgrens</t>
  </si>
  <si>
    <t>Zelfstandige studenten eenheid onder de kwaliteitskortingsgrens</t>
  </si>
  <si>
    <t>Aantal eenheden</t>
  </si>
  <si>
    <t>LET OP (2): is er sprake van een gemengd project voor één woco en één PO in één aanvraag of alleen een aanvraag voor één PO, vergeet dan niet het volgende werkblad voor de commerciële ontwikkelaar in te vullen.</t>
  </si>
  <si>
    <t>* Transformatiewoning: bestaand onroerend goed waarvan de gebruiksfunctie wordt herbestemd tot woonruimte of het toevoegen van woonruimten aan bestaand onroerend goed.</t>
  </si>
  <si>
    <t>Commerciële ontwikkelaars — Transformatieproject(en) *</t>
  </si>
  <si>
    <t>- Voor transformatieprojecten is de bijdrage 75% van het bedrag dat voor nieuwbouwprojecten per wooneenheid geldt. Dit is in de formule voor de berekening van de private bijdrage verwerkt.</t>
  </si>
  <si>
    <t>Rekentool bijdrage berekening VEX 2e tranche — stedelijke MRE-gemeenten (Eindhoven, Helmond en Veldhoven)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</si>
</sst>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2]\ * #,##0_);_([$€-2]\ * \(#,##0\);_([$€-2]\ * &quot;-&quot;??_);_(@_)"/>
  </numFmts>
  <fonts count="16">
    <font>
      <sz val="12"/>
      <color theme="1"/>
      <name val="Aptos Narrow"/>
      <family val="2"/>
      <scheme val="minor"/>
    </font>
    <font>
      <b/>
      <sz val="14"/>
      <color theme="1"/>
      <name val="Aptos Narrow"/>
      <scheme val="minor"/>
    </font>
    <font>
      <sz val="11"/>
      <color theme="1"/>
      <name val="Aptos Narrow"/>
      <family val="2"/>
      <scheme val="minor"/>
    </font>
    <font>
      <b/>
      <sz val="11"/>
      <name val="Aptos Narrow"/>
      <family val="2"/>
      <scheme val="minor"/>
    </font>
    <font>
      <sz val="11"/>
      <name val="Aptos Narrow"/>
      <family val="2"/>
      <scheme val="minor"/>
    </font>
    <font>
      <u/>
      <sz val="11"/>
      <name val="Aptos Narrow"/>
      <family val="2"/>
      <scheme val="minor"/>
    </font>
    <font>
      <b/>
      <sz val="16"/>
      <color theme="1"/>
      <name val="Aptos Narrow"/>
      <scheme val="minor"/>
    </font>
    <font>
      <b/>
      <sz val="12"/>
      <name val="Aptos Narrow"/>
      <scheme val="minor"/>
    </font>
    <font>
      <b/>
      <sz val="18"/>
      <color rgb="FF000000"/>
      <name val="Aptos Narrow"/>
      <family val="2"/>
      <scheme val="minor"/>
    </font>
    <font>
      <b/>
      <u/>
      <sz val="14"/>
      <name val="Aptos Narrow"/>
      <scheme val="minor"/>
    </font>
    <font>
      <i/>
      <sz val="14"/>
      <name val="Aptos Narrow"/>
      <scheme val="minor"/>
    </font>
    <font>
      <sz val="14"/>
      <name val="Aptos Narrow"/>
      <scheme val="minor"/>
    </font>
    <font>
      <b/>
      <sz val="14"/>
      <name val="Aptos Narrow"/>
      <scheme val="minor"/>
    </font>
    <font>
      <b/>
      <sz val="14"/>
      <name val="Aptos Narrow"/>
      <family val="2"/>
      <scheme val="minor"/>
    </font>
    <font>
      <sz val="14"/>
      <name val="Aptos Narrow"/>
      <family val="2"/>
      <scheme val="minor"/>
    </font>
    <font>
      <b/>
      <sz val="22"/>
      <color rgb="FF000000"/>
      <name val="Aptos Narrow"/>
      <family val="2"/>
      <scheme val="minor"/>
    </font>
  </fonts>
  <fills count="5">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9" tint="0.59999389629810485"/>
        <bgColor indexed="64"/>
      </patternFill>
    </fill>
  </fills>
  <borders count="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164" fontId="2" fillId="0" borderId="0" applyFont="0" applyFill="0" applyBorder="0" applyAlignment="0" applyProtection="0"/>
  </cellStyleXfs>
  <cellXfs count="55">
    <xf numFmtId="0" fontId="0" fillId="0" borderId="0" xfId="0"/>
    <xf numFmtId="0" fontId="5" fillId="3" borderId="0" xfId="1" applyFont="1" applyFill="1" applyAlignment="1">
      <alignment horizontal="left" vertical="top"/>
    </xf>
    <xf numFmtId="0" fontId="2" fillId="3" borderId="0" xfId="1" applyFill="1" applyAlignment="1">
      <alignment horizontal="left" vertical="top"/>
    </xf>
    <xf numFmtId="0" fontId="4" fillId="3" borderId="0" xfId="1" applyFont="1" applyFill="1" applyAlignment="1">
      <alignment horizontal="left" vertical="top"/>
    </xf>
    <xf numFmtId="0" fontId="3" fillId="3" borderId="0" xfId="1" applyFont="1" applyFill="1" applyAlignment="1">
      <alignment horizontal="left" vertical="top"/>
    </xf>
    <xf numFmtId="0" fontId="3" fillId="3" borderId="0" xfId="1" applyFont="1" applyFill="1" applyAlignment="1">
      <alignment horizontal="left" vertical="top" wrapText="1"/>
    </xf>
    <xf numFmtId="0" fontId="4" fillId="3" borderId="0" xfId="1" applyFont="1" applyFill="1" applyAlignment="1">
      <alignment horizontal="center" vertical="top"/>
    </xf>
    <xf numFmtId="165" fontId="4" fillId="3" borderId="0" xfId="1" applyNumberFormat="1" applyFont="1" applyFill="1" applyAlignment="1">
      <alignment vertical="top"/>
    </xf>
    <xf numFmtId="0" fontId="3" fillId="0" borderId="0" xfId="1" applyFont="1" applyAlignment="1">
      <alignment horizontal="left" vertical="top" wrapText="1"/>
    </xf>
    <xf numFmtId="0" fontId="3" fillId="0" borderId="0" xfId="1" applyFont="1" applyAlignment="1">
      <alignment horizontal="center" vertical="top"/>
    </xf>
    <xf numFmtId="0" fontId="6" fillId="0" borderId="0" xfId="0" applyFont="1"/>
    <xf numFmtId="0" fontId="8" fillId="2" borderId="0" xfId="1" applyFont="1" applyFill="1" applyAlignment="1">
      <alignment vertical="top"/>
    </xf>
    <xf numFmtId="0" fontId="9" fillId="3" borderId="0" xfId="1" applyFont="1" applyFill="1" applyAlignment="1">
      <alignment horizontal="left" vertical="top"/>
    </xf>
    <xf numFmtId="0" fontId="10" fillId="3" borderId="0" xfId="1" applyFont="1" applyFill="1" applyAlignment="1">
      <alignment horizontal="left" vertical="top"/>
    </xf>
    <xf numFmtId="0" fontId="11" fillId="0" borderId="0" xfId="0" applyFont="1"/>
    <xf numFmtId="0" fontId="11" fillId="3" borderId="0" xfId="1" quotePrefix="1" applyFont="1" applyFill="1" applyAlignment="1">
      <alignment horizontal="left" vertical="top"/>
    </xf>
    <xf numFmtId="0" fontId="12" fillId="0" borderId="0" xfId="0" applyFont="1"/>
    <xf numFmtId="0" fontId="3" fillId="0" borderId="0" xfId="1" applyFont="1" applyAlignment="1">
      <alignment horizontal="left" vertical="top"/>
    </xf>
    <xf numFmtId="165" fontId="3" fillId="0" borderId="0" xfId="1" applyNumberFormat="1" applyFont="1" applyAlignment="1">
      <alignment horizontal="left" vertical="top"/>
    </xf>
    <xf numFmtId="0" fontId="7" fillId="0" borderId="0" xfId="1" applyFont="1" applyAlignment="1">
      <alignment horizontal="left" vertical="top" wrapText="1"/>
    </xf>
    <xf numFmtId="0" fontId="7" fillId="0" borderId="0" xfId="1" applyFont="1" applyAlignment="1">
      <alignment horizontal="center" vertical="top"/>
    </xf>
    <xf numFmtId="165" fontId="7" fillId="0" borderId="0" xfId="1" applyNumberFormat="1" applyFont="1" applyAlignment="1">
      <alignment vertical="top"/>
    </xf>
    <xf numFmtId="0" fontId="12" fillId="0" borderId="3" xfId="1" applyFont="1" applyBorder="1" applyAlignment="1">
      <alignment horizontal="center" vertical="top"/>
    </xf>
    <xf numFmtId="0" fontId="12" fillId="0" borderId="3" xfId="1" applyFont="1" applyBorder="1" applyAlignment="1">
      <alignment horizontal="left" vertical="top"/>
    </xf>
    <xf numFmtId="0" fontId="12" fillId="0" borderId="3" xfId="1" applyFont="1" applyBorder="1" applyAlignment="1">
      <alignment horizontal="left" vertical="top" wrapText="1"/>
    </xf>
    <xf numFmtId="0" fontId="12" fillId="0" borderId="1" xfId="1" applyFont="1" applyBorder="1" applyAlignment="1">
      <alignment horizontal="left" vertical="top" wrapText="1"/>
    </xf>
    <xf numFmtId="0" fontId="12" fillId="0" borderId="2" xfId="1" applyFont="1" applyBorder="1" applyAlignment="1">
      <alignment horizontal="left" vertical="top" wrapText="1"/>
    </xf>
    <xf numFmtId="0" fontId="11" fillId="0" borderId="3" xfId="1" applyFont="1" applyBorder="1" applyAlignment="1">
      <alignment horizontal="center" vertical="top"/>
    </xf>
    <xf numFmtId="165" fontId="11" fillId="0" borderId="3" xfId="2" applyNumberFormat="1" applyFont="1" applyFill="1" applyBorder="1" applyAlignment="1">
      <alignment vertical="top"/>
    </xf>
    <xf numFmtId="165" fontId="11" fillId="0" borderId="3" xfId="1" applyNumberFormat="1" applyFont="1" applyBorder="1" applyAlignment="1">
      <alignment vertical="top" wrapText="1"/>
    </xf>
    <xf numFmtId="165" fontId="12" fillId="0" borderId="3" xfId="1" applyNumberFormat="1" applyFont="1" applyBorder="1" applyAlignment="1">
      <alignment vertical="top"/>
    </xf>
    <xf numFmtId="165" fontId="12" fillId="0" borderId="3" xfId="1" applyNumberFormat="1" applyFont="1" applyBorder="1" applyAlignment="1">
      <alignment horizontal="left" vertical="top"/>
    </xf>
    <xf numFmtId="0" fontId="13" fillId="0" borderId="3" xfId="1" applyFont="1" applyBorder="1" applyAlignment="1">
      <alignment horizontal="center" vertical="top"/>
    </xf>
    <xf numFmtId="0" fontId="13" fillId="0" borderId="3" xfId="1" applyFont="1" applyBorder="1" applyAlignment="1">
      <alignment horizontal="left" vertical="top"/>
    </xf>
    <xf numFmtId="0" fontId="13" fillId="0" borderId="3" xfId="1" applyFont="1" applyBorder="1" applyAlignment="1">
      <alignment horizontal="left" vertical="top" wrapText="1"/>
    </xf>
    <xf numFmtId="0" fontId="14" fillId="0" borderId="3" xfId="1" applyFont="1" applyBorder="1" applyAlignment="1">
      <alignment horizontal="center" vertical="top"/>
    </xf>
    <xf numFmtId="165" fontId="14" fillId="0" borderId="3" xfId="2" applyNumberFormat="1" applyFont="1" applyFill="1" applyBorder="1" applyAlignment="1">
      <alignment horizontal="left" vertical="top"/>
    </xf>
    <xf numFmtId="165" fontId="14" fillId="0" borderId="3" xfId="1" applyNumberFormat="1" applyFont="1" applyBorder="1" applyAlignment="1">
      <alignment horizontal="left" vertical="top"/>
    </xf>
    <xf numFmtId="165" fontId="14" fillId="0" borderId="3" xfId="2" applyNumberFormat="1" applyFont="1" applyFill="1" applyBorder="1" applyAlignment="1">
      <alignment vertical="top"/>
    </xf>
    <xf numFmtId="165" fontId="13" fillId="0" borderId="3" xfId="1" applyNumberFormat="1" applyFont="1" applyBorder="1" applyAlignment="1">
      <alignment horizontal="left" vertical="top"/>
    </xf>
    <xf numFmtId="0" fontId="15" fillId="2" borderId="0" xfId="1" applyFont="1" applyFill="1" applyAlignment="1">
      <alignment vertical="top"/>
    </xf>
    <xf numFmtId="0" fontId="1" fillId="4" borderId="0" xfId="0" applyFont="1" applyFill="1"/>
    <xf numFmtId="165" fontId="1" fillId="4" borderId="0" xfId="0" applyNumberFormat="1" applyFont="1" applyFill="1"/>
    <xf numFmtId="165" fontId="11" fillId="0" borderId="3" xfId="2" applyNumberFormat="1" applyFont="1" applyFill="1" applyBorder="1" applyAlignment="1">
      <alignment horizontal="left" vertical="top"/>
    </xf>
    <xf numFmtId="165" fontId="11" fillId="0" borderId="3" xfId="1" applyNumberFormat="1" applyFont="1" applyBorder="1" applyAlignment="1">
      <alignment horizontal="left" vertical="top"/>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1" xfId="1" applyFont="1" applyBorder="1" applyAlignment="1">
      <alignment horizontal="left" vertical="top"/>
    </xf>
    <xf numFmtId="0" fontId="13" fillId="0" borderId="2" xfId="1" applyFont="1" applyBorder="1" applyAlignment="1">
      <alignment horizontal="left" vertical="top"/>
    </xf>
    <xf numFmtId="0" fontId="13" fillId="0" borderId="3" xfId="1" applyFont="1" applyBorder="1" applyAlignment="1">
      <alignment horizontal="left" vertical="top" wrapText="1"/>
    </xf>
    <xf numFmtId="0" fontId="12" fillId="0" borderId="1" xfId="1" applyFont="1" applyBorder="1" applyAlignment="1">
      <alignment horizontal="left" vertical="top" wrapText="1"/>
    </xf>
    <xf numFmtId="0" fontId="12" fillId="0" borderId="2" xfId="1" applyFont="1" applyBorder="1" applyAlignment="1">
      <alignment horizontal="left" vertical="top" wrapText="1"/>
    </xf>
    <xf numFmtId="0" fontId="12" fillId="0" borderId="1" xfId="1" applyFont="1" applyBorder="1" applyAlignment="1">
      <alignment horizontal="left" vertical="top"/>
    </xf>
    <xf numFmtId="0" fontId="12" fillId="0" borderId="2" xfId="1" applyFont="1" applyBorder="1" applyAlignment="1">
      <alignment horizontal="left" vertical="top"/>
    </xf>
    <xf numFmtId="0" fontId="12" fillId="0" borderId="3" xfId="1" applyFont="1" applyBorder="1" applyAlignment="1">
      <alignment horizontal="left" vertical="top" wrapText="1"/>
    </xf>
  </cellXfs>
  <cellStyles count="3">
    <cellStyle name="Standaard" xfId="0" builtinId="0"/>
    <cellStyle name="Standaard 2" xfId="1" xr:uid="{BA7EE0B0-1528-DA4B-944F-5DF76176D0C9}"/>
    <cellStyle name="Valuta 2" xfId="2" xr:uid="{8CC3FAF1-1181-F94D-8B56-7D2756F681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98E98-AC2F-B245-81C2-6E48A40BD737}">
  <dimension ref="A1:E39"/>
  <sheetViews>
    <sheetView showGridLines="0" tabSelected="1" zoomScaleNormal="100" workbookViewId="0">
      <selection activeCell="A5" sqref="A5:A7"/>
    </sheetView>
  </sheetViews>
  <sheetFormatPr baseColWidth="10" defaultColWidth="8.83203125" defaultRowHeight="16"/>
  <cols>
    <col min="1" max="1" width="75.33203125" customWidth="1"/>
    <col min="2" max="2" width="40.1640625" customWidth="1"/>
    <col min="3" max="3" width="22.6640625" customWidth="1"/>
    <col min="4" max="4" width="35.6640625" customWidth="1"/>
    <col min="5" max="5" width="29.6640625" customWidth="1"/>
  </cols>
  <sheetData>
    <row r="1" spans="1:5" ht="29">
      <c r="A1" s="40" t="s">
        <v>37</v>
      </c>
    </row>
    <row r="3" spans="1:5" ht="22">
      <c r="A3" s="10" t="s">
        <v>1</v>
      </c>
    </row>
    <row r="4" spans="1:5" ht="40">
      <c r="A4" s="47" t="s">
        <v>2</v>
      </c>
      <c r="B4" s="48"/>
      <c r="C4" s="32" t="s">
        <v>3</v>
      </c>
      <c r="D4" s="33" t="s">
        <v>4</v>
      </c>
      <c r="E4" s="34" t="s">
        <v>5</v>
      </c>
    </row>
    <row r="5" spans="1:5" ht="20">
      <c r="A5" s="49" t="s">
        <v>6</v>
      </c>
      <c r="B5" s="34" t="s">
        <v>7</v>
      </c>
      <c r="C5" s="35">
        <v>0</v>
      </c>
      <c r="D5" s="36">
        <v>16000</v>
      </c>
      <c r="E5" s="37">
        <f>C5*D5*0.75</f>
        <v>0</v>
      </c>
    </row>
    <row r="6" spans="1:5" ht="20">
      <c r="A6" s="49"/>
      <c r="B6" s="34" t="s">
        <v>8</v>
      </c>
      <c r="C6" s="35">
        <v>0</v>
      </c>
      <c r="D6" s="36">
        <v>15000</v>
      </c>
      <c r="E6" s="37">
        <f t="shared" ref="E6:E12" si="0">C6*D6*0.75</f>
        <v>0</v>
      </c>
    </row>
    <row r="7" spans="1:5" ht="20">
      <c r="A7" s="49"/>
      <c r="B7" s="34" t="s">
        <v>9</v>
      </c>
      <c r="C7" s="35">
        <v>0</v>
      </c>
      <c r="D7" s="36">
        <v>9500</v>
      </c>
      <c r="E7" s="37">
        <f t="shared" si="0"/>
        <v>0</v>
      </c>
    </row>
    <row r="8" spans="1:5" ht="19">
      <c r="A8" s="45" t="s">
        <v>10</v>
      </c>
      <c r="B8" s="46"/>
      <c r="C8" s="35">
        <v>0</v>
      </c>
      <c r="D8" s="36">
        <v>11000</v>
      </c>
      <c r="E8" s="37">
        <f t="shared" si="0"/>
        <v>0</v>
      </c>
    </row>
    <row r="9" spans="1:5" ht="20">
      <c r="A9" s="49" t="s">
        <v>11</v>
      </c>
      <c r="B9" s="34" t="s">
        <v>12</v>
      </c>
      <c r="C9" s="35">
        <v>0</v>
      </c>
      <c r="D9" s="36">
        <v>13500</v>
      </c>
      <c r="E9" s="37">
        <f t="shared" si="0"/>
        <v>0</v>
      </c>
    </row>
    <row r="10" spans="1:5" ht="21.75" customHeight="1">
      <c r="A10" s="49"/>
      <c r="B10" s="34" t="s">
        <v>13</v>
      </c>
      <c r="C10" s="35">
        <v>0</v>
      </c>
      <c r="D10" s="36">
        <v>11000</v>
      </c>
      <c r="E10" s="37">
        <f t="shared" si="0"/>
        <v>0</v>
      </c>
    </row>
    <row r="11" spans="1:5" ht="19">
      <c r="A11" s="45" t="s">
        <v>14</v>
      </c>
      <c r="B11" s="46"/>
      <c r="C11" s="35">
        <v>0</v>
      </c>
      <c r="D11" s="36">
        <v>9000</v>
      </c>
      <c r="E11" s="37">
        <f t="shared" si="0"/>
        <v>0</v>
      </c>
    </row>
    <row r="12" spans="1:5" ht="19">
      <c r="A12" s="45" t="s">
        <v>15</v>
      </c>
      <c r="B12" s="46"/>
      <c r="C12" s="35">
        <v>0</v>
      </c>
      <c r="D12" s="38">
        <v>9000</v>
      </c>
      <c r="E12" s="37">
        <f t="shared" si="0"/>
        <v>0</v>
      </c>
    </row>
    <row r="13" spans="1:5" ht="19">
      <c r="A13" s="45" t="s">
        <v>16</v>
      </c>
      <c r="B13" s="46"/>
      <c r="C13" s="32">
        <f>SUM(C5:C12)</f>
        <v>0</v>
      </c>
      <c r="D13" s="33"/>
      <c r="E13" s="39">
        <f>MIN(SUM(E5:E12),4000000)</f>
        <v>0</v>
      </c>
    </row>
    <row r="15" spans="1:5" ht="22">
      <c r="A15" s="10"/>
    </row>
    <row r="16" spans="1:5" ht="22">
      <c r="A16" s="10" t="s">
        <v>17</v>
      </c>
    </row>
    <row r="17" spans="1:5" ht="40">
      <c r="A17" s="52" t="s">
        <v>18</v>
      </c>
      <c r="B17" s="53"/>
      <c r="C17" s="22" t="s">
        <v>3</v>
      </c>
      <c r="D17" s="23" t="s">
        <v>4</v>
      </c>
      <c r="E17" s="24" t="s">
        <v>19</v>
      </c>
    </row>
    <row r="18" spans="1:5" ht="20">
      <c r="A18" s="54" t="s">
        <v>6</v>
      </c>
      <c r="B18" s="24" t="s">
        <v>7</v>
      </c>
      <c r="C18" s="27">
        <v>0</v>
      </c>
      <c r="D18" s="43">
        <v>16000</v>
      </c>
      <c r="E18" s="44">
        <f>C18*D18*0.75*0.75</f>
        <v>0</v>
      </c>
    </row>
    <row r="19" spans="1:5" ht="20">
      <c r="A19" s="54"/>
      <c r="B19" s="24" t="s">
        <v>8</v>
      </c>
      <c r="C19" s="27">
        <v>0</v>
      </c>
      <c r="D19" s="43">
        <v>15000</v>
      </c>
      <c r="E19" s="44">
        <f t="shared" ref="E19:E25" si="1">C19*D19*0.75*0.75</f>
        <v>0</v>
      </c>
    </row>
    <row r="20" spans="1:5" ht="20">
      <c r="A20" s="54"/>
      <c r="B20" s="24" t="s">
        <v>9</v>
      </c>
      <c r="C20" s="27">
        <v>0</v>
      </c>
      <c r="D20" s="43">
        <v>9500</v>
      </c>
      <c r="E20" s="44">
        <f t="shared" si="1"/>
        <v>0</v>
      </c>
    </row>
    <row r="21" spans="1:5" ht="19">
      <c r="A21" s="50" t="s">
        <v>10</v>
      </c>
      <c r="B21" s="51"/>
      <c r="C21" s="27">
        <v>0</v>
      </c>
      <c r="D21" s="43">
        <v>11000</v>
      </c>
      <c r="E21" s="44">
        <f t="shared" si="1"/>
        <v>0</v>
      </c>
    </row>
    <row r="22" spans="1:5" ht="20">
      <c r="A22" s="54" t="s">
        <v>11</v>
      </c>
      <c r="B22" s="24" t="s">
        <v>12</v>
      </c>
      <c r="C22" s="27">
        <v>0</v>
      </c>
      <c r="D22" s="43">
        <v>13500</v>
      </c>
      <c r="E22" s="44">
        <f t="shared" si="1"/>
        <v>0</v>
      </c>
    </row>
    <row r="23" spans="1:5" ht="21" customHeight="1">
      <c r="A23" s="54"/>
      <c r="B23" s="24" t="s">
        <v>13</v>
      </c>
      <c r="C23" s="27">
        <v>0</v>
      </c>
      <c r="D23" s="43">
        <v>11000</v>
      </c>
      <c r="E23" s="44">
        <f t="shared" si="1"/>
        <v>0</v>
      </c>
    </row>
    <row r="24" spans="1:5" ht="19">
      <c r="A24" s="50" t="s">
        <v>14</v>
      </c>
      <c r="B24" s="51"/>
      <c r="C24" s="27">
        <v>0</v>
      </c>
      <c r="D24" s="43">
        <v>9000</v>
      </c>
      <c r="E24" s="44">
        <f t="shared" si="1"/>
        <v>0</v>
      </c>
    </row>
    <row r="25" spans="1:5" ht="19">
      <c r="A25" s="50" t="s">
        <v>15</v>
      </c>
      <c r="B25" s="51"/>
      <c r="C25" s="27">
        <v>0</v>
      </c>
      <c r="D25" s="28">
        <v>9000</v>
      </c>
      <c r="E25" s="44">
        <f t="shared" si="1"/>
        <v>0</v>
      </c>
    </row>
    <row r="26" spans="1:5" ht="19">
      <c r="A26" s="50" t="s">
        <v>16</v>
      </c>
      <c r="B26" s="51"/>
      <c r="C26" s="22">
        <f>SUM(C18:C25)</f>
        <v>0</v>
      </c>
      <c r="D26" s="23"/>
      <c r="E26" s="31">
        <f>SUM(E18:E25)</f>
        <v>0</v>
      </c>
    </row>
    <row r="27" spans="1:5">
      <c r="A27" s="8"/>
      <c r="B27" s="8"/>
      <c r="C27" s="9"/>
      <c r="D27" s="17"/>
      <c r="E27" s="18"/>
    </row>
    <row r="28" spans="1:5">
      <c r="A28" s="8"/>
      <c r="B28" s="8"/>
      <c r="C28" s="9"/>
      <c r="D28" s="17"/>
      <c r="E28" s="18"/>
    </row>
    <row r="29" spans="1:5" ht="19">
      <c r="D29" s="41" t="s">
        <v>20</v>
      </c>
      <c r="E29" s="42">
        <f>MIN(E13+E26,4000000)</f>
        <v>0</v>
      </c>
    </row>
    <row r="30" spans="1:5" ht="19">
      <c r="A30" s="12" t="s">
        <v>21</v>
      </c>
    </row>
    <row r="31" spans="1:5" ht="19">
      <c r="A31" s="13" t="s">
        <v>22</v>
      </c>
    </row>
    <row r="32" spans="1:5" ht="19">
      <c r="A32" s="13" t="s">
        <v>23</v>
      </c>
    </row>
    <row r="33" spans="1:1" ht="19">
      <c r="A33" s="14"/>
    </row>
    <row r="34" spans="1:1" ht="19">
      <c r="A34" s="15" t="s">
        <v>24</v>
      </c>
    </row>
    <row r="35" spans="1:1" ht="19">
      <c r="A35" s="15" t="s">
        <v>36</v>
      </c>
    </row>
    <row r="36" spans="1:1" ht="19">
      <c r="A36" s="15" t="s">
        <v>26</v>
      </c>
    </row>
    <row r="37" spans="1:1" ht="19">
      <c r="A37" s="15"/>
    </row>
    <row r="38" spans="1:1" ht="19">
      <c r="A38" s="16" t="s">
        <v>27</v>
      </c>
    </row>
    <row r="39" spans="1:1" ht="19">
      <c r="A39" s="16" t="s">
        <v>33</v>
      </c>
    </row>
  </sheetData>
  <mergeCells count="14">
    <mergeCell ref="A25:B25"/>
    <mergeCell ref="A26:B26"/>
    <mergeCell ref="A13:B13"/>
    <mergeCell ref="A17:B17"/>
    <mergeCell ref="A18:A20"/>
    <mergeCell ref="A21:B21"/>
    <mergeCell ref="A22:A23"/>
    <mergeCell ref="A24:B24"/>
    <mergeCell ref="A12:B12"/>
    <mergeCell ref="A4:B4"/>
    <mergeCell ref="A5:A7"/>
    <mergeCell ref="A8:B8"/>
    <mergeCell ref="A9:A10"/>
    <mergeCell ref="A11: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1D4F1-9BFE-984D-8134-903F73FC8445}">
  <dimension ref="A1:E34"/>
  <sheetViews>
    <sheetView showGridLines="0" zoomScaleNormal="100" workbookViewId="0">
      <selection activeCell="E32" sqref="E32"/>
    </sheetView>
  </sheetViews>
  <sheetFormatPr baseColWidth="10" defaultColWidth="8.83203125" defaultRowHeight="15"/>
  <cols>
    <col min="1" max="1" width="73" style="2" customWidth="1"/>
    <col min="2" max="2" width="39.83203125" style="2" customWidth="1"/>
    <col min="3" max="3" width="20.1640625" style="2" customWidth="1"/>
    <col min="4" max="4" width="35.83203125" style="2" customWidth="1"/>
    <col min="5" max="5" width="33.5" style="2" customWidth="1"/>
    <col min="6" max="16384" width="8.83203125" style="2"/>
  </cols>
  <sheetData>
    <row r="1" spans="1:5" ht="29">
      <c r="A1" s="40" t="s">
        <v>0</v>
      </c>
    </row>
    <row r="2" spans="1:5" ht="17" customHeight="1">
      <c r="A2" s="11"/>
    </row>
    <row r="3" spans="1:5" ht="22">
      <c r="A3" s="10"/>
    </row>
    <row r="4" spans="1:5" s="3" customFormat="1" ht="22">
      <c r="A4" s="10" t="s">
        <v>28</v>
      </c>
    </row>
    <row r="5" spans="1:5" s="3" customFormat="1" ht="20">
      <c r="A5" s="52" t="s">
        <v>18</v>
      </c>
      <c r="B5" s="53"/>
      <c r="C5" s="22" t="s">
        <v>32</v>
      </c>
      <c r="D5" s="23" t="s">
        <v>4</v>
      </c>
      <c r="E5" s="24" t="s">
        <v>5</v>
      </c>
    </row>
    <row r="6" spans="1:5" s="3" customFormat="1" ht="20">
      <c r="A6" s="25" t="s">
        <v>29</v>
      </c>
      <c r="B6" s="26"/>
      <c r="C6" s="27">
        <v>0</v>
      </c>
      <c r="D6" s="28">
        <v>7500</v>
      </c>
      <c r="E6" s="29">
        <f>C6*D6*0.75</f>
        <v>0</v>
      </c>
    </row>
    <row r="7" spans="1:5" s="3" customFormat="1" ht="19">
      <c r="A7" s="50" t="s">
        <v>10</v>
      </c>
      <c r="B7" s="51"/>
      <c r="C7" s="27">
        <v>0</v>
      </c>
      <c r="D7" s="28">
        <v>8500</v>
      </c>
      <c r="E7" s="29">
        <f t="shared" ref="E7:E11" si="0">C7*D7*0.75</f>
        <v>0</v>
      </c>
    </row>
    <row r="8" spans="1:5" s="3" customFormat="1" ht="20">
      <c r="A8" s="54" t="s">
        <v>11</v>
      </c>
      <c r="B8" s="24" t="s">
        <v>12</v>
      </c>
      <c r="C8" s="27">
        <v>0</v>
      </c>
      <c r="D8" s="28">
        <v>8000</v>
      </c>
      <c r="E8" s="29">
        <f>C8*D8*0.75</f>
        <v>0</v>
      </c>
    </row>
    <row r="9" spans="1:5" s="3" customFormat="1" ht="20">
      <c r="A9" s="54"/>
      <c r="B9" s="24" t="s">
        <v>13</v>
      </c>
      <c r="C9" s="27">
        <v>0</v>
      </c>
      <c r="D9" s="28">
        <v>6000</v>
      </c>
      <c r="E9" s="29">
        <f t="shared" si="0"/>
        <v>0</v>
      </c>
    </row>
    <row r="10" spans="1:5" s="3" customFormat="1" ht="19">
      <c r="A10" s="50" t="s">
        <v>30</v>
      </c>
      <c r="B10" s="51"/>
      <c r="C10" s="27">
        <v>0</v>
      </c>
      <c r="D10" s="28">
        <v>9000</v>
      </c>
      <c r="E10" s="29">
        <f t="shared" si="0"/>
        <v>0</v>
      </c>
    </row>
    <row r="11" spans="1:5" s="3" customFormat="1" ht="19">
      <c r="A11" s="50" t="s">
        <v>31</v>
      </c>
      <c r="B11" s="51"/>
      <c r="C11" s="27">
        <v>0</v>
      </c>
      <c r="D11" s="28">
        <v>9000</v>
      </c>
      <c r="E11" s="29">
        <f t="shared" si="0"/>
        <v>0</v>
      </c>
    </row>
    <row r="12" spans="1:5" s="4" customFormat="1" ht="19">
      <c r="A12" s="50" t="s">
        <v>16</v>
      </c>
      <c r="B12" s="51"/>
      <c r="C12" s="22">
        <f>SUM(C6:C11)</f>
        <v>0</v>
      </c>
      <c r="D12" s="30"/>
      <c r="E12" s="31">
        <f>MIN(SUM(E6:E11),4000000)</f>
        <v>0</v>
      </c>
    </row>
    <row r="13" spans="1:5" s="4" customFormat="1" ht="15" customHeight="1">
      <c r="A13" s="19"/>
      <c r="B13" s="19"/>
      <c r="C13" s="20"/>
      <c r="D13" s="21"/>
      <c r="E13" s="21"/>
    </row>
    <row r="14" spans="1:5" s="4" customFormat="1" ht="15" customHeight="1">
      <c r="A14" s="19"/>
      <c r="B14" s="19"/>
      <c r="C14" s="20"/>
      <c r="D14" s="21"/>
      <c r="E14" s="21"/>
    </row>
    <row r="15" spans="1:5" s="4" customFormat="1" ht="22">
      <c r="A15" s="10" t="s">
        <v>35</v>
      </c>
      <c r="B15" s="19"/>
      <c r="C15" s="20"/>
      <c r="D15" s="21"/>
      <c r="E15" s="21"/>
    </row>
    <row r="16" spans="1:5" s="4" customFormat="1" ht="20">
      <c r="A16" s="52" t="s">
        <v>2</v>
      </c>
      <c r="B16" s="53"/>
      <c r="C16" s="22" t="s">
        <v>32</v>
      </c>
      <c r="D16" s="23" t="s">
        <v>4</v>
      </c>
      <c r="E16" s="24" t="s">
        <v>19</v>
      </c>
    </row>
    <row r="17" spans="1:5" s="4" customFormat="1" ht="20">
      <c r="A17" s="25" t="s">
        <v>29</v>
      </c>
      <c r="B17" s="26"/>
      <c r="C17" s="27">
        <v>0</v>
      </c>
      <c r="D17" s="28">
        <v>7500</v>
      </c>
      <c r="E17" s="29">
        <f>C17*D17*0.75</f>
        <v>0</v>
      </c>
    </row>
    <row r="18" spans="1:5" s="4" customFormat="1" ht="19">
      <c r="A18" s="50" t="s">
        <v>10</v>
      </c>
      <c r="B18" s="51"/>
      <c r="C18" s="27">
        <v>0</v>
      </c>
      <c r="D18" s="28">
        <v>8500</v>
      </c>
      <c r="E18" s="29">
        <f t="shared" ref="E18:E22" si="1">C18*D18*0.75</f>
        <v>0</v>
      </c>
    </row>
    <row r="19" spans="1:5" s="4" customFormat="1" ht="20">
      <c r="A19" s="54" t="s">
        <v>11</v>
      </c>
      <c r="B19" s="24" t="s">
        <v>12</v>
      </c>
      <c r="C19" s="27">
        <v>0</v>
      </c>
      <c r="D19" s="28">
        <v>8000</v>
      </c>
      <c r="E19" s="29">
        <f t="shared" si="1"/>
        <v>0</v>
      </c>
    </row>
    <row r="20" spans="1:5" s="4" customFormat="1" ht="20">
      <c r="A20" s="54"/>
      <c r="B20" s="24" t="s">
        <v>13</v>
      </c>
      <c r="C20" s="27">
        <v>0</v>
      </c>
      <c r="D20" s="28">
        <v>6000</v>
      </c>
      <c r="E20" s="29">
        <f t="shared" si="1"/>
        <v>0</v>
      </c>
    </row>
    <row r="21" spans="1:5" s="4" customFormat="1" ht="19">
      <c r="A21" s="50" t="s">
        <v>14</v>
      </c>
      <c r="B21" s="51"/>
      <c r="C21" s="27">
        <v>0</v>
      </c>
      <c r="D21" s="28">
        <v>9000</v>
      </c>
      <c r="E21" s="29">
        <f t="shared" si="1"/>
        <v>0</v>
      </c>
    </row>
    <row r="22" spans="1:5" s="4" customFormat="1" ht="19">
      <c r="A22" s="50" t="s">
        <v>15</v>
      </c>
      <c r="B22" s="51"/>
      <c r="C22" s="27">
        <v>0</v>
      </c>
      <c r="D22" s="28">
        <v>9000</v>
      </c>
      <c r="E22" s="29">
        <f t="shared" si="1"/>
        <v>0</v>
      </c>
    </row>
    <row r="23" spans="1:5" s="4" customFormat="1" ht="19">
      <c r="A23" s="50" t="s">
        <v>16</v>
      </c>
      <c r="B23" s="51"/>
      <c r="C23" s="22">
        <f>SUM(C17:C22)</f>
        <v>0</v>
      </c>
      <c r="D23" s="30"/>
      <c r="E23" s="30">
        <f>MIN(SUM(E17:E22),4000000)</f>
        <v>0</v>
      </c>
    </row>
    <row r="24" spans="1:5" s="3" customFormat="1">
      <c r="A24" s="5"/>
      <c r="B24" s="5"/>
      <c r="C24" s="6"/>
      <c r="D24" s="7"/>
      <c r="E24" s="7"/>
    </row>
    <row r="25" spans="1:5" s="3" customFormat="1">
      <c r="A25" s="5"/>
      <c r="B25" s="5"/>
      <c r="C25" s="6"/>
      <c r="D25" s="7"/>
      <c r="E25" s="7"/>
    </row>
    <row r="26" spans="1:5" s="3" customFormat="1" ht="19">
      <c r="A26" s="1"/>
      <c r="D26" s="41" t="s">
        <v>20</v>
      </c>
      <c r="E26" s="42">
        <f>MIN(E12+E23,4000000)</f>
        <v>0</v>
      </c>
    </row>
    <row r="27" spans="1:5" s="3" customFormat="1" ht="19">
      <c r="A27" s="12" t="s">
        <v>21</v>
      </c>
    </row>
    <row r="28" spans="1:5" s="3" customFormat="1" ht="19">
      <c r="A28" s="13" t="s">
        <v>34</v>
      </c>
    </row>
    <row r="29" spans="1:5" ht="19">
      <c r="A29" s="14"/>
    </row>
    <row r="30" spans="1:5" ht="19">
      <c r="A30" s="15" t="s">
        <v>24</v>
      </c>
    </row>
    <row r="31" spans="1:5" ht="19">
      <c r="A31" s="15" t="s">
        <v>25</v>
      </c>
    </row>
    <row r="32" spans="1:5" ht="19">
      <c r="A32" s="15" t="s">
        <v>26</v>
      </c>
    </row>
    <row r="33" spans="1:1" ht="19">
      <c r="A33" s="15"/>
    </row>
    <row r="34" spans="1:1" ht="19">
      <c r="A34" s="16"/>
    </row>
  </sheetData>
  <mergeCells count="12">
    <mergeCell ref="A23:B23"/>
    <mergeCell ref="A5:B5"/>
    <mergeCell ref="A7:B7"/>
    <mergeCell ref="A8:A9"/>
    <mergeCell ref="A10:B10"/>
    <mergeCell ref="A11:B11"/>
    <mergeCell ref="A12:B12"/>
    <mergeCell ref="A16:B16"/>
    <mergeCell ref="A18:B18"/>
    <mergeCell ref="A19:A20"/>
    <mergeCell ref="A21:B21"/>
    <mergeCell ref="A22:B22"/>
  </mergeCells>
  <pageMargins left="0.7" right="0.7" top="0.75" bottom="0.75" header="0.3" footer="0.3"/>
  <pageSetup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26659f6-e3a1-4c8f-882a-bdc4f47bd3e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BA58265ECDFF542AC074AEAD1906F68" ma:contentTypeVersion="9" ma:contentTypeDescription="Create a new document." ma:contentTypeScope="" ma:versionID="914e982e7ccd5ea48074db64480aa046">
  <xsd:schema xmlns:xsd="http://www.w3.org/2001/XMLSchema" xmlns:xs="http://www.w3.org/2001/XMLSchema" xmlns:p="http://schemas.microsoft.com/office/2006/metadata/properties" xmlns:ns3="926659f6-e3a1-4c8f-882a-bdc4f47bd3e3" targetNamespace="http://schemas.microsoft.com/office/2006/metadata/properties" ma:root="true" ma:fieldsID="76418f9d4d6552410f1ae02aff284882" ns3:_="">
    <xsd:import namespace="926659f6-e3a1-4c8f-882a-bdc4f47bd3e3"/>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6659f6-e3a1-4c8f-882a-bdc4f47bd3e3"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0CB9AE-9B00-4965-92F9-7B6F7815909E}">
  <ds:schemaRefs>
    <ds:schemaRef ds:uri="http://schemas.microsoft.com/sharepoint/v3/contenttype/forms"/>
  </ds:schemaRefs>
</ds:datastoreItem>
</file>

<file path=customXml/itemProps2.xml><?xml version="1.0" encoding="utf-8"?>
<ds:datastoreItem xmlns:ds="http://schemas.openxmlformats.org/officeDocument/2006/customXml" ds:itemID="{36FB8F38-F56B-4203-8DA5-729EB5A2B311}">
  <ds:schemaRefs>
    <ds:schemaRef ds:uri="http://purl.org/dc/terms/"/>
    <ds:schemaRef ds:uri="926659f6-e3a1-4c8f-882a-bdc4f47bd3e3"/>
    <ds:schemaRef ds:uri="http://purl.org/dc/elements/1.1/"/>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FB993E6-663D-4896-80CD-A46C7C2F9B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6659f6-e3a1-4c8f-882a-bdc4f47bd3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Niet-commerciële ontwikkelaars</vt:lpstr>
      <vt:lpstr>Commerciële ontwikkelaars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Ibrahim Arbag</dc:creator>
  <cp:keywords/>
  <dc:description/>
  <cp:lastModifiedBy>Bente Nijland</cp:lastModifiedBy>
  <cp:revision/>
  <dcterms:created xsi:type="dcterms:W3CDTF">2026-02-05T14:21:16Z</dcterms:created>
  <dcterms:modified xsi:type="dcterms:W3CDTF">2026-02-17T08:35:28Z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0x0101000BA58265ECDFF542AC074AEAD1906F68</vt:lpwstr>
  </property>
</Properties>
</file>